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chlinkbelgium.sharepoint.com/sites/TL_Legal/Gedeelde documenten/General/Communicatie/2024/2024 10 04 - Aanpassing ISTI waarden/"/>
    </mc:Choice>
  </mc:AlternateContent>
  <xr:revisionPtr revIDLastSave="13" documentId="8_{A550FBE9-592A-4C72-83C1-383952BBB160}" xr6:coauthVersionLast="47" xr6:coauthVersionMax="47" xr10:uidLastSave="{05FD0C2F-AF2F-42B8-9B08-E0F1C24B2D1F}"/>
  <bookViews>
    <workbookView xWindow="-120" yWindow="-120" windowWidth="29040" windowHeight="15840" xr2:uid="{2441A70B-9A2D-4A27-8B9B-A10D8113AF65}"/>
  </bookViews>
  <sheets>
    <sheet name="Combinatie " sheetId="4" r:id="rId1"/>
    <sheet name="Nieuwe ISTI 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3" l="1"/>
  <c r="E22" i="3"/>
  <c r="D22" i="4"/>
  <c r="E22" i="4"/>
  <c r="C22" i="4"/>
  <c r="B22" i="4"/>
  <c r="C22" i="3"/>
  <c r="H22" i="3" s="1"/>
  <c r="I22" i="3" s="1"/>
  <c r="B22" i="3"/>
  <c r="B23" i="3" l="1"/>
  <c r="B24" i="3" s="1"/>
  <c r="H22" i="4"/>
  <c r="I22" i="4" s="1"/>
  <c r="B23" i="4" s="1"/>
  <c r="B24" i="4" s="1"/>
</calcChain>
</file>

<file path=xl/sharedStrings.xml><?xml version="1.0" encoding="utf-8"?>
<sst xmlns="http://schemas.openxmlformats.org/spreadsheetml/2006/main" count="35" uniqueCount="20">
  <si>
    <t>p = P (0,40 s / S + 0,20 isti 2500 / ISTI 2500 + 0,20 isti 2732/ ISTI 2732 + 0,2)</t>
  </si>
  <si>
    <t>Vorderingsstaat 1
Etat de lieu 1</t>
  </si>
  <si>
    <t>09/2024</t>
  </si>
  <si>
    <t xml:space="preserve">Aanbestedingsdatum / 
Date d'adjudication: </t>
  </si>
  <si>
    <t>Aantal WN / 
Nombre de travailleurs</t>
  </si>
  <si>
    <t>Bedrag: 
Montant</t>
  </si>
  <si>
    <t>s: 09/24 (elec.)</t>
  </si>
  <si>
    <t>S: 05/23</t>
  </si>
  <si>
    <t>OUD/ANCIEN</t>
  </si>
  <si>
    <t>isti 2500: 08/24</t>
  </si>
  <si>
    <t>isti 2500: 06/24</t>
  </si>
  <si>
    <t>ISTI 2500: 06/24</t>
  </si>
  <si>
    <t>ISTI 2500: 05/23</t>
  </si>
  <si>
    <t>isti 2732: 08/24</t>
  </si>
  <si>
    <t>isti 2732: 06/24</t>
  </si>
  <si>
    <t>ISTI 2732: 06/24</t>
  </si>
  <si>
    <t>ISTI 2732: 05/23</t>
  </si>
  <si>
    <t>p =</t>
  </si>
  <si>
    <t>Bedrag v/d herziening</t>
  </si>
  <si>
    <t>s: 08/24 (elec.)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</si>
</sst>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_-"/>
    <numFmt numFmtId="165" formatCode="0.00000"/>
    <numFmt numFmtId="166" formatCode="0.000"/>
  </numFmts>
  <fonts count="13">
    <font>
      <sz val="10"/>
      <name val="Arial"/>
    </font>
    <font>
      <sz val="10"/>
      <name val="Arial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53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rgb="FF000000"/>
      <name val="Calibri"/>
      <family val="2"/>
    </font>
    <font>
      <sz val="11"/>
      <color theme="8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0F0F0"/>
      </left>
      <right style="thin">
        <color rgb="FFF0F0F0"/>
      </right>
      <top style="thin">
        <color rgb="FFF0F0F0"/>
      </top>
      <bottom style="thin">
        <color rgb="FFF0F0F0"/>
      </bottom>
      <diagonal/>
    </border>
    <border>
      <left style="thin">
        <color rgb="FFF0F0F0"/>
      </left>
      <right style="medium">
        <color indexed="64"/>
      </right>
      <top style="medium">
        <color indexed="64"/>
      </top>
      <bottom style="thin">
        <color rgb="FFF0F0F0"/>
      </bottom>
      <diagonal/>
    </border>
    <border>
      <left style="thin">
        <color rgb="FFF0F0F0"/>
      </left>
      <right style="medium">
        <color indexed="64"/>
      </right>
      <top style="thin">
        <color rgb="FFF0F0F0"/>
      </top>
      <bottom style="thin">
        <color rgb="FFF0F0F0"/>
      </bottom>
      <diagonal/>
    </border>
    <border>
      <left style="thin">
        <color rgb="FFF0F0F0"/>
      </left>
      <right style="medium">
        <color indexed="64"/>
      </right>
      <top style="thin">
        <color rgb="FFF0F0F0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Continuous"/>
    </xf>
    <xf numFmtId="0" fontId="6" fillId="0" borderId="0" xfId="0" applyFont="1"/>
    <xf numFmtId="166" fontId="6" fillId="0" borderId="0" xfId="0" applyNumberFormat="1" applyFont="1"/>
    <xf numFmtId="0" fontId="3" fillId="0" borderId="0" xfId="0" applyFont="1"/>
    <xf numFmtId="165" fontId="6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4" fontId="6" fillId="0" borderId="0" xfId="1" applyFont="1"/>
    <xf numFmtId="164" fontId="8" fillId="0" borderId="0" xfId="1" applyFont="1"/>
    <xf numFmtId="164" fontId="9" fillId="0" borderId="0" xfId="1" applyFont="1"/>
    <xf numFmtId="2" fontId="11" fillId="0" borderId="15" xfId="0" applyNumberFormat="1" applyFont="1" applyBorder="1" applyAlignment="1">
      <alignment horizontal="right"/>
    </xf>
    <xf numFmtId="0" fontId="6" fillId="0" borderId="9" xfId="0" applyFont="1" applyBorder="1"/>
    <xf numFmtId="2" fontId="11" fillId="0" borderId="16" xfId="0" applyNumberFormat="1" applyFont="1" applyBorder="1" applyAlignment="1">
      <alignment horizontal="right"/>
    </xf>
    <xf numFmtId="0" fontId="6" fillId="0" borderId="10" xfId="0" applyFont="1" applyBorder="1"/>
    <xf numFmtId="2" fontId="11" fillId="0" borderId="17" xfId="0" applyNumberFormat="1" applyFont="1" applyBorder="1" applyAlignment="1">
      <alignment horizontal="right"/>
    </xf>
    <xf numFmtId="0" fontId="6" fillId="0" borderId="11" xfId="0" applyFont="1" applyBorder="1"/>
    <xf numFmtId="2" fontId="11" fillId="0" borderId="18" xfId="0" applyNumberFormat="1" applyFont="1" applyBorder="1" applyAlignment="1">
      <alignment horizontal="right"/>
    </xf>
    <xf numFmtId="0" fontId="12" fillId="0" borderId="9" xfId="0" applyFont="1" applyBorder="1"/>
    <xf numFmtId="0" fontId="12" fillId="0" borderId="12" xfId="0" applyFont="1" applyBorder="1"/>
    <xf numFmtId="0" fontId="12" fillId="0" borderId="10" xfId="0" applyFont="1" applyBorder="1"/>
    <xf numFmtId="0" fontId="12" fillId="0" borderId="13" xfId="0" applyFont="1" applyBorder="1"/>
    <xf numFmtId="4" fontId="12" fillId="0" borderId="17" xfId="0" applyNumberFormat="1" applyFont="1" applyBorder="1" applyAlignment="1">
      <alignment horizontal="right" wrapText="1"/>
    </xf>
    <xf numFmtId="0" fontId="12" fillId="0" borderId="11" xfId="0" applyFont="1" applyBorder="1"/>
    <xf numFmtId="4" fontId="12" fillId="0" borderId="18" xfId="0" applyNumberFormat="1" applyFont="1" applyBorder="1" applyAlignment="1">
      <alignment horizontal="right" wrapText="1"/>
    </xf>
    <xf numFmtId="0" fontId="12" fillId="0" borderId="14" xfId="0" applyFont="1" applyBorder="1"/>
    <xf numFmtId="0" fontId="6" fillId="0" borderId="0" xfId="0" applyFont="1" applyAlignment="1">
      <alignment wrapText="1"/>
    </xf>
    <xf numFmtId="0" fontId="4" fillId="0" borderId="0" xfId="0" applyFont="1" applyAlignment="1">
      <alignment wrapText="1"/>
    </xf>
    <xf numFmtId="16" fontId="7" fillId="0" borderId="0" xfId="0" quotePrefix="1" applyNumberFormat="1" applyFont="1" applyAlignment="1">
      <alignment horizontal="right" vertical="center"/>
    </xf>
    <xf numFmtId="14" fontId="6" fillId="0" borderId="0" xfId="0" applyNumberFormat="1" applyFont="1" applyAlignment="1">
      <alignment vertical="center"/>
    </xf>
    <xf numFmtId="164" fontId="2" fillId="0" borderId="0" xfId="1" applyFont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8C8D2-0B87-4CAA-9B72-808E3E49326D}">
  <dimension ref="A1:L24"/>
  <sheetViews>
    <sheetView tabSelected="1" workbookViewId="0">
      <selection activeCell="E27" sqref="E27"/>
    </sheetView>
  </sheetViews>
  <sheetFormatPr defaultRowHeight="15"/>
  <cols>
    <col min="1" max="1" width="26.28515625" style="4" customWidth="1"/>
    <col min="2" max="2" width="17.85546875" style="4" customWidth="1"/>
    <col min="3" max="3" width="10.42578125" style="4" customWidth="1"/>
    <col min="4" max="4" width="14.85546875" style="4" bestFit="1" customWidth="1"/>
    <col min="5" max="5" width="11.85546875" style="4" customWidth="1"/>
    <col min="6" max="16384" width="9.140625" style="4"/>
  </cols>
  <sheetData>
    <row r="1" spans="1:7">
      <c r="A1" s="2"/>
      <c r="B1" s="3"/>
      <c r="C1" s="3"/>
    </row>
    <row r="2" spans="1:7" ht="15.75" thickBot="1"/>
    <row r="3" spans="1:7">
      <c r="A3" s="34" t="s">
        <v>0</v>
      </c>
      <c r="B3" s="35"/>
      <c r="C3" s="35"/>
      <c r="D3" s="35"/>
      <c r="E3" s="35"/>
      <c r="F3" s="35"/>
      <c r="G3" s="36"/>
    </row>
    <row r="4" spans="1:7">
      <c r="A4" s="37"/>
      <c r="B4" s="38"/>
      <c r="C4" s="38"/>
      <c r="D4" s="38"/>
      <c r="E4" s="38"/>
      <c r="F4" s="38"/>
      <c r="G4" s="39"/>
    </row>
    <row r="5" spans="1:7" ht="15.75" thickBot="1">
      <c r="A5" s="40"/>
      <c r="B5" s="41"/>
      <c r="C5" s="41"/>
      <c r="D5" s="41"/>
      <c r="E5" s="41"/>
      <c r="F5" s="41"/>
      <c r="G5" s="42"/>
    </row>
    <row r="7" spans="1:7" ht="30">
      <c r="A7" s="30" t="s">
        <v>1</v>
      </c>
      <c r="B7" s="31" t="s">
        <v>2</v>
      </c>
    </row>
    <row r="9" spans="1:7" ht="30">
      <c r="A9" s="29" t="s">
        <v>3</v>
      </c>
      <c r="B9" s="32">
        <v>45079</v>
      </c>
    </row>
    <row r="10" spans="1:7" ht="30">
      <c r="A10" s="29" t="s">
        <v>4</v>
      </c>
    </row>
    <row r="11" spans="1:7" s="1" customFormat="1" ht="30">
      <c r="A11" s="30" t="s">
        <v>5</v>
      </c>
      <c r="B11" s="33">
        <v>10000</v>
      </c>
    </row>
    <row r="13" spans="1:7" ht="15.75" thickBot="1">
      <c r="A13" s="4" t="s">
        <v>6</v>
      </c>
      <c r="B13" s="5">
        <v>31.454000000000001</v>
      </c>
    </row>
    <row r="14" spans="1:7" ht="15.75" thickBot="1">
      <c r="A14" s="4" t="s">
        <v>7</v>
      </c>
      <c r="B14" s="5">
        <v>30.762</v>
      </c>
      <c r="D14" s="28" t="s">
        <v>8</v>
      </c>
    </row>
    <row r="15" spans="1:7">
      <c r="A15" s="15" t="s">
        <v>9</v>
      </c>
      <c r="B15" s="16">
        <v>113.31</v>
      </c>
      <c r="D15" s="21" t="s">
        <v>10</v>
      </c>
      <c r="E15" s="22">
        <v>158.34</v>
      </c>
    </row>
    <row r="16" spans="1:7">
      <c r="A16" s="17" t="s">
        <v>11</v>
      </c>
      <c r="B16" s="18">
        <v>113.59</v>
      </c>
      <c r="D16" s="23" t="s">
        <v>12</v>
      </c>
      <c r="E16" s="24">
        <v>164.13</v>
      </c>
    </row>
    <row r="17" spans="1:12">
      <c r="A17" s="17" t="s">
        <v>13</v>
      </c>
      <c r="B17" s="18">
        <v>121.1</v>
      </c>
      <c r="D17" s="23" t="s">
        <v>14</v>
      </c>
      <c r="E17" s="25">
        <v>205.85</v>
      </c>
    </row>
    <row r="18" spans="1:12" ht="15.75" thickBot="1">
      <c r="A18" s="19" t="s">
        <v>15</v>
      </c>
      <c r="B18" s="20">
        <v>123.46</v>
      </c>
      <c r="D18" s="26" t="s">
        <v>16</v>
      </c>
      <c r="E18" s="27">
        <v>188.59</v>
      </c>
    </row>
    <row r="20" spans="1:12">
      <c r="D20" s="6"/>
      <c r="E20" s="6"/>
      <c r="F20" s="6"/>
      <c r="G20" s="6"/>
      <c r="H20" s="6"/>
      <c r="I20" s="6"/>
      <c r="J20" s="6"/>
      <c r="K20" s="6"/>
      <c r="L20" s="6"/>
    </row>
    <row r="22" spans="1:12">
      <c r="A22" s="4" t="s">
        <v>17</v>
      </c>
      <c r="B22" s="11">
        <f>B11</f>
        <v>10000</v>
      </c>
      <c r="C22" s="7">
        <f>B13/B14*0.4</f>
        <v>0.40899811455692092</v>
      </c>
      <c r="D22" s="7">
        <f>(B15/B16)*(E15/E16)*0.2</f>
        <v>0.19246900748665755</v>
      </c>
      <c r="E22" s="7">
        <f>(B17/B18)*(E17/E18)*0.2</f>
        <v>0.21413126221759754</v>
      </c>
      <c r="F22" s="4">
        <v>0.2</v>
      </c>
      <c r="H22" s="7">
        <f>SUM(C22:F22)</f>
        <v>1.015598384261176</v>
      </c>
      <c r="I22" s="7">
        <f>ROUND(H22,5)</f>
        <v>1.0156000000000001</v>
      </c>
    </row>
    <row r="23" spans="1:12">
      <c r="A23" s="8" t="s">
        <v>17</v>
      </c>
      <c r="B23" s="12">
        <f>B22*I22</f>
        <v>10156</v>
      </c>
    </row>
    <row r="24" spans="1:12" s="10" customFormat="1">
      <c r="A24" s="9" t="s">
        <v>18</v>
      </c>
      <c r="B24" s="13">
        <f>B23-B22</f>
        <v>156</v>
      </c>
    </row>
  </sheetData>
  <mergeCells count="1">
    <mergeCell ref="A3:G5"/>
  </mergeCells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944BA-F409-43CB-A80D-008B8F9A5AAF}">
  <dimension ref="A1:L24"/>
  <sheetViews>
    <sheetView workbookViewId="0">
      <selection activeCell="E29" sqref="E29"/>
    </sheetView>
  </sheetViews>
  <sheetFormatPr defaultRowHeight="15"/>
  <cols>
    <col min="1" max="1" width="26.28515625" style="4" customWidth="1"/>
    <col min="2" max="2" width="17.85546875" style="4" customWidth="1"/>
    <col min="3" max="3" width="10.42578125" style="4" customWidth="1"/>
    <col min="4" max="16384" width="9.140625" style="4"/>
  </cols>
  <sheetData>
    <row r="1" spans="1:7">
      <c r="A1" s="2"/>
      <c r="B1" s="3"/>
      <c r="C1" s="3"/>
    </row>
    <row r="2" spans="1:7" ht="15.75" thickBot="1"/>
    <row r="3" spans="1:7">
      <c r="A3" s="34" t="s">
        <v>0</v>
      </c>
      <c r="B3" s="35"/>
      <c r="C3" s="35"/>
      <c r="D3" s="35"/>
      <c r="E3" s="35"/>
      <c r="F3" s="35"/>
      <c r="G3" s="36"/>
    </row>
    <row r="4" spans="1:7">
      <c r="A4" s="37"/>
      <c r="B4" s="38"/>
      <c r="C4" s="38"/>
      <c r="D4" s="38"/>
      <c r="E4" s="38"/>
      <c r="F4" s="38"/>
      <c r="G4" s="39"/>
    </row>
    <row r="5" spans="1:7" ht="15.75" thickBot="1">
      <c r="A5" s="40"/>
      <c r="B5" s="41"/>
      <c r="C5" s="41"/>
      <c r="D5" s="41"/>
      <c r="E5" s="41"/>
      <c r="F5" s="41"/>
      <c r="G5" s="42"/>
    </row>
    <row r="7" spans="1:7" ht="30">
      <c r="A7" s="30" t="s">
        <v>1</v>
      </c>
      <c r="B7" s="31" t="s">
        <v>2</v>
      </c>
    </row>
    <row r="9" spans="1:7" ht="30">
      <c r="A9" s="29" t="s">
        <v>3</v>
      </c>
      <c r="B9" s="32">
        <v>45079</v>
      </c>
    </row>
    <row r="10" spans="1:7" ht="30">
      <c r="A10" s="29" t="s">
        <v>4</v>
      </c>
    </row>
    <row r="11" spans="1:7" s="1" customFormat="1" ht="30">
      <c r="A11" s="30" t="s">
        <v>5</v>
      </c>
      <c r="B11" s="33">
        <v>10000</v>
      </c>
    </row>
    <row r="13" spans="1:7">
      <c r="A13" s="4" t="s">
        <v>19</v>
      </c>
      <c r="B13" s="5">
        <v>31.454000000000001</v>
      </c>
    </row>
    <row r="14" spans="1:7">
      <c r="A14" s="4" t="s">
        <v>7</v>
      </c>
      <c r="B14" s="5">
        <v>30.762</v>
      </c>
    </row>
    <row r="15" spans="1:7">
      <c r="A15" s="4" t="s">
        <v>9</v>
      </c>
      <c r="B15" s="14">
        <v>113.31</v>
      </c>
    </row>
    <row r="16" spans="1:7">
      <c r="A16" s="4" t="s">
        <v>12</v>
      </c>
      <c r="B16" s="14">
        <v>118.1</v>
      </c>
    </row>
    <row r="17" spans="1:12">
      <c r="A17" s="4" t="s">
        <v>13</v>
      </c>
      <c r="B17" s="14">
        <v>121.1</v>
      </c>
    </row>
    <row r="18" spans="1:12">
      <c r="A18" s="4" t="s">
        <v>16</v>
      </c>
      <c r="B18" s="14">
        <v>114.15</v>
      </c>
    </row>
    <row r="20" spans="1:12">
      <c r="D20" s="6"/>
      <c r="E20" s="6"/>
      <c r="F20" s="6"/>
      <c r="G20" s="6"/>
      <c r="H20" s="6"/>
      <c r="I20" s="6"/>
      <c r="J20" s="6"/>
      <c r="K20" s="6"/>
      <c r="L20" s="6"/>
    </row>
    <row r="22" spans="1:12">
      <c r="A22" s="4" t="s">
        <v>17</v>
      </c>
      <c r="B22" s="11">
        <f>B11</f>
        <v>10000</v>
      </c>
      <c r="C22" s="7">
        <f>B13/B14*0.4</f>
        <v>0.40899811455692092</v>
      </c>
      <c r="D22" s="7">
        <f>B15/B16*0.2</f>
        <v>0.19188823031329383</v>
      </c>
      <c r="E22" s="7">
        <f>B17/B18*0.2</f>
        <v>0.21217696014016646</v>
      </c>
      <c r="F22" s="4">
        <v>0.2</v>
      </c>
      <c r="H22" s="7">
        <f>SUM(C22:F22)</f>
        <v>1.0130633050103812</v>
      </c>
      <c r="I22" s="7">
        <f>ROUND(H22,5)</f>
        <v>1.0130600000000001</v>
      </c>
    </row>
    <row r="23" spans="1:12">
      <c r="A23" s="8" t="s">
        <v>17</v>
      </c>
      <c r="B23" s="12">
        <f>B22*I22</f>
        <v>10130.6</v>
      </c>
    </row>
    <row r="24" spans="1:12" s="10" customFormat="1">
      <c r="A24" s="9" t="s">
        <v>18</v>
      </c>
      <c r="B24" s="13">
        <f>B23-B22</f>
        <v>130.60000000000036</v>
      </c>
    </row>
  </sheetData>
  <mergeCells count="1">
    <mergeCell ref="A3:G5"/>
  </mergeCells>
  <pageMargins left="0.75" right="0.75" top="1" bottom="1" header="0.5" footer="0.5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63f0d3d1-1290-4cef-8f76-4d39f6f2fb43" xsi:nil="true"/>
    <MediaLengthInSeconds xmlns="63f0d3d1-1290-4cef-8f76-4d39f6f2fb4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6064CC38EA8F428B8981B56972D6AE" ma:contentTypeVersion="11" ma:contentTypeDescription="Een nieuw document maken." ma:contentTypeScope="" ma:versionID="e6d734ae1f4927283348d8b298e54185">
  <xsd:schema xmlns:xsd="http://www.w3.org/2001/XMLSchema" xmlns:xs="http://www.w3.org/2001/XMLSchema" xmlns:p="http://schemas.microsoft.com/office/2006/metadata/properties" xmlns:ns2="63f0d3d1-1290-4cef-8f76-4d39f6f2fb43" xmlns:ns3="f6316d06-1846-47d3-b4d2-e5d01c0b5f78" targetNamespace="http://schemas.microsoft.com/office/2006/metadata/properties" ma:root="true" ma:fieldsID="797e09bc358954dde841a59450336ae8" ns2:_="" ns3:_="">
    <xsd:import namespace="63f0d3d1-1290-4cef-8f76-4d39f6f2fb43"/>
    <xsd:import namespace="f6316d06-1846-47d3-b4d2-e5d01c0b5f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Statu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f0d3d1-1290-4cef-8f76-4d39f6f2f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6" nillable="true" ma:displayName="Status" ma:format="Dropdown" ma:internalName="Status">
      <xsd:simpleType>
        <xsd:restriction base="dms:Choice">
          <xsd:enumeration value="Done"/>
          <xsd:enumeration value="In progress"/>
          <xsd:enumeration value="Issue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316d06-1846-47d3-b4d2-e5d01c0b5f7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ED51EA-4E36-46EC-A572-CAFDEBFFF527}"/>
</file>

<file path=customXml/itemProps2.xml><?xml version="1.0" encoding="utf-8"?>
<ds:datastoreItem xmlns:ds="http://schemas.openxmlformats.org/officeDocument/2006/customXml" ds:itemID="{1A764BA9-0FEE-427E-8639-51204F562398}"/>
</file>

<file path=customXml/itemProps3.xml><?xml version="1.0" encoding="utf-8"?>
<ds:datastoreItem xmlns:ds="http://schemas.openxmlformats.org/officeDocument/2006/customXml" ds:itemID="{B2C85784-6BBB-46B3-96C6-098546C81BEE}"/>
</file>

<file path=customXml/itemProps4.xml><?xml version="1.0" encoding="utf-8"?>
<ds:datastoreItem xmlns:ds="http://schemas.openxmlformats.org/officeDocument/2006/customXml" ds:itemID="{DD20234F-8E78-43F6-987F-2FD185A95C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FEDELEC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henriette</dc:creator>
  <cp:keywords/>
  <dc:description/>
  <cp:lastModifiedBy>Lucine Albertian</cp:lastModifiedBy>
  <cp:revision/>
  <dcterms:created xsi:type="dcterms:W3CDTF">2003-07-03T08:38:43Z</dcterms:created>
  <dcterms:modified xsi:type="dcterms:W3CDTF">2024-10-04T13:00:11Z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Lucine Albertian</vt:lpwstr>
  </property>
  <property fmtid="{D5CDD505-2E9C-101B-9397-08002B2CF9AE}" pid="3" name="display_urn:schemas-microsoft-com:office:office#Author">
    <vt:lpwstr>Lucine Albertian</vt:lpwstr>
  </property>
  <property fmtid="{D5CDD505-2E9C-101B-9397-08002B2CF9AE}" pid="4" name="xd_Signature">
    <vt:lpwstr/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TriggerFlowInfo">
    <vt:lpwstr/>
  </property>
  <property fmtid="{D5CDD505-2E9C-101B-9397-08002B2CF9AE}" pid="10" name="ContentTypeId">
    <vt:lpwstr>0x010100206064CC38EA8F428B8981B56972D6AE</vt:lpwstr>
  </property>
  <property fmtid="{D5CDD505-2E9C-101B-9397-08002B2CF9AE}" pid="11" name="MediaLengthInSeconds">
    <vt:lpwstr/>
  </property>
</Properties>
</file>